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MARÇO 24/"/>
    </mc:Choice>
  </mc:AlternateContent>
  <xr:revisionPtr revIDLastSave="117" documentId="8_{26403B7A-704F-4357-8AFC-8447EF52A0A0}" xr6:coauthVersionLast="47" xr6:coauthVersionMax="47" xr10:uidLastSave="{14CDB2DC-EF5F-4028-823B-EF21C786A0F8}"/>
  <bookViews>
    <workbookView xWindow="-108" yWindow="-108" windowWidth="23256" windowHeight="12456" xr2:uid="{8D899FF8-AEB0-42F5-B32C-E1BD42250EAC}"/>
  </bookViews>
  <sheets>
    <sheet name="Março 2024" sheetId="2" r:id="rId1"/>
  </sheets>
  <definedNames>
    <definedName name="_xlnm._FilterDatabase" localSheetId="0" hidden="1">'Março 2024'!$A$3:$G$51</definedName>
    <definedName name="_xlnm.Print_Area" localSheetId="0">'Março 2024'!$A$1:$G$89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  <c r="F70" i="2" l="1"/>
  <c r="F63" i="2"/>
  <c r="F58" i="2"/>
  <c r="F66" i="2" l="1"/>
  <c r="F74" i="2" s="1"/>
  <c r="F51" i="2"/>
</calcChain>
</file>

<file path=xl/sharedStrings.xml><?xml version="1.0" encoding="utf-8"?>
<sst xmlns="http://schemas.openxmlformats.org/spreadsheetml/2006/main" count="222" uniqueCount="95">
  <si>
    <t>DATA DOC</t>
  </si>
  <si>
    <t>TIPO DOC</t>
  </si>
  <si>
    <t>FAVORECIDO</t>
  </si>
  <si>
    <t>RECEITAS</t>
  </si>
  <si>
    <t>DESPESAS</t>
  </si>
  <si>
    <t>SALDO INICIAL NO PERÍODO</t>
  </si>
  <si>
    <t>(1) SALDO ANTERIOR REPASSES</t>
  </si>
  <si>
    <t>(2) VALORES REPASSADOS</t>
  </si>
  <si>
    <t>(3) RENDIMENTOS DE APLICAÇÃO</t>
  </si>
  <si>
    <t>(4) CONTRAPARTIDA</t>
  </si>
  <si>
    <t>(=) SALDO DE CRÉDITO VINCULADOS (1+2+3+4)</t>
  </si>
  <si>
    <t>(A) PAGAMENTOS (BRUTO) COM REPASSE</t>
  </si>
  <si>
    <t>(B) JUROS PAGOS COM REPASSES</t>
  </si>
  <si>
    <t>(C) DESCONTOS E RETENÇÕES (REPASSES)</t>
  </si>
  <si>
    <t>(-) PAGAMENTOS (LÍQUIDO) COM REPASSE ( A+B-C)</t>
  </si>
  <si>
    <t>(-) VALORES DEVOLVIDOS</t>
  </si>
  <si>
    <t xml:space="preserve">(=) SALDO RECURSOS VINCULADOS (D) </t>
  </si>
  <si>
    <t>5) Saldo Anterior a Devolver na Conta do Repasse (se negativo) ou Saldo de Recursos Próprios da OSC (se positivo) R$</t>
  </si>
  <si>
    <t>(6) Depósitos, Devoluções de Saques não Utilizados / Compensações na Conta do Repasse R$</t>
  </si>
  <si>
    <t>(=) Subtotal de Depósitos, Devoluções, Ressarcimentos/Compensações na Conta do Repasse (5+6) R$</t>
  </si>
  <si>
    <t>(-) Pagamentos com Recursos Próprios e Compensações na Conta do Repasse R$</t>
  </si>
  <si>
    <t>(=) Saldo Final a Devolver na Conta do Repasse (se negativo) ou Saldo de Recursos Próprios da OSC (se positivo) (E) R$</t>
  </si>
  <si>
    <t>Saldo Final no Período (D+E) R$</t>
  </si>
  <si>
    <t>Saldo de Contas à Pagar R$</t>
  </si>
  <si>
    <t>Total pago com Recursos Próprios não depositado R$ 0,00</t>
  </si>
  <si>
    <t>TOTAL DOS LANÇAMENTOS</t>
  </si>
  <si>
    <t xml:space="preserve">PERÍODO </t>
  </si>
  <si>
    <t xml:space="preserve">Nota Fiscal </t>
  </si>
  <si>
    <t xml:space="preserve">Folha de Pagamento </t>
  </si>
  <si>
    <t xml:space="preserve">Cleber Jose de Oliveira </t>
  </si>
  <si>
    <t xml:space="preserve">Elizane Rosa dos Santos </t>
  </si>
  <si>
    <t xml:space="preserve">Gabriel Vanderlei Rodrigues </t>
  </si>
  <si>
    <t xml:space="preserve">Miguel Washington Rodrigues </t>
  </si>
  <si>
    <t xml:space="preserve">Tayna de Oliveira Simoes </t>
  </si>
  <si>
    <t xml:space="preserve">Joel Ferreira </t>
  </si>
  <si>
    <t xml:space="preserve">Termo de Colaboração </t>
  </si>
  <si>
    <t xml:space="preserve">Municipio de Ourinhos </t>
  </si>
  <si>
    <t xml:space="preserve">Renata Cristina de Melo </t>
  </si>
  <si>
    <t xml:space="preserve">Tamara Rosa dos Santos </t>
  </si>
  <si>
    <t xml:space="preserve">Diego Francisco Venancio </t>
  </si>
  <si>
    <t xml:space="preserve">Marcos Andre Florentino Paixão </t>
  </si>
  <si>
    <t xml:space="preserve">Caixa Economica Federal </t>
  </si>
  <si>
    <t>CENTRO DE CUSTO</t>
  </si>
  <si>
    <t>PLANO DE CONTAS</t>
  </si>
  <si>
    <t>ONG PROJETO GAIOLA ABERTA</t>
  </si>
  <si>
    <t>Mauricio Michael Francelino</t>
  </si>
  <si>
    <t>Presidente</t>
  </si>
  <si>
    <t xml:space="preserve">Karolyne Fernandes Parra </t>
  </si>
  <si>
    <t xml:space="preserve">Fatura </t>
  </si>
  <si>
    <t xml:space="preserve">Joao Victor Milanezi </t>
  </si>
  <si>
    <t>Pessoal</t>
  </si>
  <si>
    <t>Insumos Operacionais</t>
  </si>
  <si>
    <t>Serviços de Terceiros - Operacional</t>
  </si>
  <si>
    <t>Banho, Tosa e Adestramento</t>
  </si>
  <si>
    <t>Estadias e ou Internações</t>
  </si>
  <si>
    <t>Locações</t>
  </si>
  <si>
    <t>Softwares</t>
  </si>
  <si>
    <t>Obras e Instalações</t>
  </si>
  <si>
    <t>Material Hidráulico</t>
  </si>
  <si>
    <t>Contas de Consumo</t>
  </si>
  <si>
    <t>Água e Esgoto</t>
  </si>
  <si>
    <t>FGTS</t>
  </si>
  <si>
    <t>Assessoria de Comunicação</t>
  </si>
  <si>
    <t>Contabilidade</t>
  </si>
  <si>
    <t>Seguro de Vida</t>
  </si>
  <si>
    <t xml:space="preserve">Tayne de Oliveira Simoes </t>
  </si>
  <si>
    <t xml:space="preserve">Vitoria Gabrieli de Lima Silva </t>
  </si>
  <si>
    <t xml:space="preserve">Willian Rodrigo da Silva </t>
  </si>
  <si>
    <t>Guia FGTS</t>
  </si>
  <si>
    <t xml:space="preserve">Marco Antonio da Silva </t>
  </si>
  <si>
    <t xml:space="preserve">Zooserv Medicamentos Ltda </t>
  </si>
  <si>
    <t xml:space="preserve">Cabonet serviçoes  e Cobranças Ltda </t>
  </si>
  <si>
    <t xml:space="preserve">Lucila Dos Santos Brandão </t>
  </si>
  <si>
    <t xml:space="preserve">Fabiano Machado </t>
  </si>
  <si>
    <t xml:space="preserve">Caroline Martins do Nascimento Assi </t>
  </si>
  <si>
    <t xml:space="preserve">CMV - Centro medico Veterinario Animal Pet Ltda </t>
  </si>
  <si>
    <t xml:space="preserve">Marcio Carriel  Fernandes </t>
  </si>
  <si>
    <t xml:space="preserve">Casa das Rações Exotica - Ldta </t>
  </si>
  <si>
    <t xml:space="preserve">Constru-kasa Materiais Para Contrução Ltda </t>
  </si>
  <si>
    <t xml:space="preserve">Recibo declaração receita </t>
  </si>
  <si>
    <t xml:space="preserve">Secretatia da Receita Federal </t>
  </si>
  <si>
    <t>Target  Assessoria Contábil</t>
  </si>
  <si>
    <t>Byomas Produções de Video Editora</t>
  </si>
  <si>
    <t>Débito</t>
  </si>
  <si>
    <t xml:space="preserve">S.A.E Superint. de Água e Esgoto de Ourinhos </t>
  </si>
  <si>
    <t>Medicamentos</t>
  </si>
  <si>
    <t>Salários / Adiantamentos</t>
  </si>
  <si>
    <t>Telefônia e Interne</t>
  </si>
  <si>
    <t>Destinação de Resíduos</t>
  </si>
  <si>
    <t>Lanches e Refeições</t>
  </si>
  <si>
    <t xml:space="preserve">Serviços de Terceiros - Administração </t>
  </si>
  <si>
    <t>Sites, Mídias e Redes Sociais</t>
  </si>
  <si>
    <t xml:space="preserve">AF Monteiro Distribuidora </t>
  </si>
  <si>
    <t xml:space="preserve">Alimentação (Ração) </t>
  </si>
  <si>
    <t>MARÇO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</si>
</sst>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dd/mm/yyyy;@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dashDotDot">
        <color auto="1"/>
      </right>
      <top style="dotted">
        <color auto="1"/>
      </top>
      <bottom style="medium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8" fontId="5" fillId="3" borderId="2" xfId="0" applyNumberFormat="1" applyFont="1" applyFill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5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8" fontId="5" fillId="3" borderId="11" xfId="0" applyNumberFormat="1" applyFont="1" applyFill="1" applyBorder="1" applyAlignment="1">
      <alignment horizontal="center"/>
    </xf>
    <xf numFmtId="8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8" fontId="5" fillId="3" borderId="25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8" fontId="1" fillId="2" borderId="23" xfId="0" applyNumberFormat="1" applyFont="1" applyFill="1" applyBorder="1" applyAlignment="1">
      <alignment horizontal="center"/>
    </xf>
    <xf numFmtId="8" fontId="1" fillId="2" borderId="24" xfId="0" applyNumberFormat="1" applyFont="1" applyFill="1" applyBorder="1" applyAlignment="1">
      <alignment horizontal="center"/>
    </xf>
    <xf numFmtId="0" fontId="0" fillId="0" borderId="28" xfId="0" applyBorder="1" applyAlignment="1">
      <alignment horizontal="right"/>
    </xf>
    <xf numFmtId="8" fontId="5" fillId="3" borderId="28" xfId="0" applyNumberFormat="1" applyFont="1" applyFill="1" applyBorder="1" applyAlignment="1">
      <alignment horizontal="center"/>
    </xf>
    <xf numFmtId="14" fontId="0" fillId="0" borderId="29" xfId="0" applyNumberFormat="1" applyBorder="1" applyAlignment="1">
      <alignment horizontal="center"/>
    </xf>
    <xf numFmtId="8" fontId="0" fillId="0" borderId="30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7" xfId="0" applyFont="1" applyBorder="1" applyAlignment="1">
      <alignment horizontal="lef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8" fontId="5" fillId="3" borderId="11" xfId="0" applyNumberFormat="1" applyFont="1" applyFill="1" applyBorder="1" applyAlignment="1">
      <alignment horizontal="center"/>
    </xf>
    <xf numFmtId="8" fontId="5" fillId="3" borderId="16" xfId="0" applyNumberFormat="1" applyFont="1" applyFill="1" applyBorder="1" applyAlignment="1">
      <alignment horizontal="center"/>
    </xf>
    <xf numFmtId="8" fontId="6" fillId="5" borderId="13" xfId="0" applyNumberFormat="1" applyFont="1" applyFill="1" applyBorder="1" applyAlignment="1">
      <alignment horizontal="center"/>
    </xf>
    <xf numFmtId="8" fontId="6" fillId="5" borderId="14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8" fontId="5" fillId="3" borderId="8" xfId="0" applyNumberFormat="1" applyFont="1" applyFill="1" applyBorder="1" applyAlignment="1">
      <alignment horizontal="center"/>
    </xf>
    <xf numFmtId="8" fontId="5" fillId="3" borderId="9" xfId="0" applyNumberFormat="1" applyFont="1" applyFill="1" applyBorder="1" applyAlignment="1">
      <alignment horizontal="center"/>
    </xf>
    <xf numFmtId="8" fontId="5" fillId="3" borderId="13" xfId="0" applyNumberFormat="1" applyFont="1" applyFill="1" applyBorder="1" applyAlignment="1">
      <alignment horizontal="center"/>
    </xf>
    <xf numFmtId="8" fontId="5" fillId="3" borderId="14" xfId="0" applyNumberFormat="1" applyFont="1" applyFill="1" applyBorder="1" applyAlignment="1">
      <alignment horizontal="center"/>
    </xf>
    <xf numFmtId="8" fontId="4" fillId="4" borderId="13" xfId="0" applyNumberFormat="1" applyFont="1" applyFill="1" applyBorder="1" applyAlignment="1">
      <alignment horizontal="center"/>
    </xf>
    <xf numFmtId="8" fontId="4" fillId="4" borderId="14" xfId="0" applyNumberFormat="1" applyFont="1" applyFill="1" applyBorder="1" applyAlignment="1">
      <alignment horizontal="center"/>
    </xf>
    <xf numFmtId="8" fontId="2" fillId="3" borderId="13" xfId="0" applyNumberFormat="1" applyFont="1" applyFill="1" applyBorder="1" applyAlignment="1">
      <alignment horizontal="center"/>
    </xf>
    <xf numFmtId="8" fontId="2" fillId="3" borderId="14" xfId="0" applyNumberFormat="1" applyFont="1" applyFill="1" applyBorder="1" applyAlignment="1">
      <alignment horizontal="center"/>
    </xf>
    <xf numFmtId="8" fontId="4" fillId="3" borderId="18" xfId="0" applyNumberFormat="1" applyFont="1" applyFill="1" applyBorder="1" applyAlignment="1">
      <alignment horizontal="center"/>
    </xf>
    <xf numFmtId="8" fontId="4" fillId="3" borderId="21" xfId="0" applyNumberFormat="1" applyFont="1" applyFill="1" applyBorder="1" applyAlignment="1">
      <alignment horizontal="center"/>
    </xf>
    <xf numFmtId="8" fontId="4" fillId="3" borderId="13" xfId="0" applyNumberFormat="1" applyFont="1" applyFill="1" applyBorder="1" applyAlignment="1">
      <alignment horizontal="center"/>
    </xf>
    <xf numFmtId="8" fontId="4" fillId="3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78</xdr:row>
      <xdr:rowOff>76200</xdr:rowOff>
    </xdr:from>
    <xdr:to>
      <xdr:col>3</xdr:col>
      <xdr:colOff>525780</xdr:colOff>
      <xdr:row>83</xdr:row>
      <xdr:rowOff>51904</xdr:rowOff>
    </xdr:to>
    <xdr:pic>
      <xdr:nvPicPr>
        <xdr:cNvPr id="2" name="Imagem 1" descr="Desenho de rosto de pessoa visto de perto&#10;&#10;Descrição gerada automaticamente com confiança baixa">
          <a:extLst>
            <a:ext uri="{FF2B5EF4-FFF2-40B4-BE49-F238E27FC236}">
              <a16:creationId xmlns:a16="http://schemas.microsoft.com/office/drawing/2014/main" id="{D4EF53D0-B3D1-EF61-AB8A-221FD0214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6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96"/>
        <a:stretch/>
      </xdr:blipFill>
      <xdr:spPr bwMode="auto">
        <a:xfrm>
          <a:off x="2730500" y="15481300"/>
          <a:ext cx="3314700" cy="864704"/>
        </a:xfrm>
        <a:prstGeom prst="rect">
          <a:avLst/>
        </a:prstGeom>
        <a:noFill/>
        <a:ln>
          <a:noFill/>
        </a:ln>
        <a:effectLst>
          <a:glow rad="635000">
            <a:srgbClr val="FFFFFF">
              <a:alpha val="31000"/>
            </a:srgbClr>
          </a:glo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082B-AF18-4B64-BC5D-FFEE8B7AB112}">
  <dimension ref="A1:G87"/>
  <sheetViews>
    <sheetView tabSelected="1" topLeftCell="A3" zoomScale="80" zoomScaleNormal="80" workbookViewId="0">
      <selection activeCell="K17" sqref="K17"/>
    </sheetView>
  </sheetViews>
  <sheetFormatPr defaultRowHeight="14.4" x14ac:dyDescent="0.3"/>
  <cols>
    <col min="1" max="1" width="14" style="10" customWidth="1"/>
    <col min="2" max="2" width="24" style="10" bestFit="1" customWidth="1"/>
    <col min="3" max="3" width="44.5546875" style="10" bestFit="1" customWidth="1"/>
    <col min="4" max="4" width="34.33203125" style="10" bestFit="1" customWidth="1"/>
    <col min="5" max="5" width="26" style="10" bestFit="1" customWidth="1"/>
    <col min="6" max="6" width="16.109375" style="3" customWidth="1"/>
    <col min="7" max="7" width="15.109375" style="4" bestFit="1" customWidth="1"/>
  </cols>
  <sheetData>
    <row r="1" spans="1:7" ht="15" thickBot="1" x14ac:dyDescent="0.35">
      <c r="C1" s="32" t="s">
        <v>26</v>
      </c>
      <c r="D1" s="7" t="s">
        <v>94</v>
      </c>
      <c r="E1" s="5">
        <v>45352</v>
      </c>
      <c r="F1" s="44">
        <v>45382</v>
      </c>
      <c r="G1" s="44"/>
    </row>
    <row r="2" spans="1:7" ht="15" thickBot="1" x14ac:dyDescent="0.35"/>
    <row r="3" spans="1:7" x14ac:dyDescent="0.3">
      <c r="A3" s="16" t="s">
        <v>0</v>
      </c>
      <c r="B3" s="17" t="s">
        <v>1</v>
      </c>
      <c r="C3" s="17" t="s">
        <v>2</v>
      </c>
      <c r="D3" s="17" t="s">
        <v>42</v>
      </c>
      <c r="E3" s="17" t="s">
        <v>43</v>
      </c>
      <c r="F3" s="18" t="s">
        <v>3</v>
      </c>
      <c r="G3" s="19" t="s">
        <v>4</v>
      </c>
    </row>
    <row r="4" spans="1:7" x14ac:dyDescent="0.3">
      <c r="A4" s="13">
        <v>45358</v>
      </c>
      <c r="B4" s="6" t="s">
        <v>35</v>
      </c>
      <c r="C4" s="6" t="s">
        <v>36</v>
      </c>
      <c r="D4" s="6"/>
      <c r="E4" s="6"/>
      <c r="F4" s="1">
        <v>178650</v>
      </c>
      <c r="G4" s="2"/>
    </row>
    <row r="5" spans="1:7" x14ac:dyDescent="0.3">
      <c r="A5" s="13">
        <v>45358</v>
      </c>
      <c r="B5" s="6" t="s">
        <v>48</v>
      </c>
      <c r="C5" s="6" t="s">
        <v>84</v>
      </c>
      <c r="D5" s="6" t="s">
        <v>59</v>
      </c>
      <c r="E5" s="6" t="s">
        <v>60</v>
      </c>
      <c r="F5" s="1"/>
      <c r="G5" s="2">
        <v>-606.13</v>
      </c>
    </row>
    <row r="6" spans="1:7" x14ac:dyDescent="0.3">
      <c r="A6" s="13">
        <v>45358</v>
      </c>
      <c r="B6" s="6" t="s">
        <v>28</v>
      </c>
      <c r="C6" s="6" t="s">
        <v>30</v>
      </c>
      <c r="D6" s="6" t="s">
        <v>50</v>
      </c>
      <c r="E6" s="6" t="s">
        <v>86</v>
      </c>
      <c r="F6" s="1"/>
      <c r="G6" s="2">
        <v>-1074.3</v>
      </c>
    </row>
    <row r="7" spans="1:7" x14ac:dyDescent="0.3">
      <c r="A7" s="13">
        <v>45358</v>
      </c>
      <c r="B7" s="6" t="s">
        <v>28</v>
      </c>
      <c r="C7" s="6" t="s">
        <v>34</v>
      </c>
      <c r="D7" s="6" t="s">
        <v>50</v>
      </c>
      <c r="E7" s="6" t="s">
        <v>86</v>
      </c>
      <c r="F7" s="1"/>
      <c r="G7" s="2">
        <v>-1296.18</v>
      </c>
    </row>
    <row r="8" spans="1:7" x14ac:dyDescent="0.3">
      <c r="A8" s="13">
        <v>45358</v>
      </c>
      <c r="B8" s="6" t="s">
        <v>28</v>
      </c>
      <c r="C8" s="6" t="s">
        <v>47</v>
      </c>
      <c r="D8" s="6" t="s">
        <v>50</v>
      </c>
      <c r="E8" s="6" t="s">
        <v>86</v>
      </c>
      <c r="F8" s="1"/>
      <c r="G8" s="2">
        <v>-939.18</v>
      </c>
    </row>
    <row r="9" spans="1:7" x14ac:dyDescent="0.3">
      <c r="A9" s="13">
        <v>45358</v>
      </c>
      <c r="B9" s="6" t="s">
        <v>28</v>
      </c>
      <c r="C9" s="6" t="s">
        <v>32</v>
      </c>
      <c r="D9" s="6" t="s">
        <v>50</v>
      </c>
      <c r="E9" s="6" t="s">
        <v>86</v>
      </c>
      <c r="F9" s="1"/>
      <c r="G9" s="2">
        <v>-939.18</v>
      </c>
    </row>
    <row r="10" spans="1:7" x14ac:dyDescent="0.3">
      <c r="A10" s="13">
        <v>45358</v>
      </c>
      <c r="B10" s="6" t="s">
        <v>28</v>
      </c>
      <c r="C10" s="6" t="s">
        <v>65</v>
      </c>
      <c r="D10" s="6" t="s">
        <v>50</v>
      </c>
      <c r="E10" s="6" t="s">
        <v>86</v>
      </c>
      <c r="F10" s="1"/>
      <c r="G10" s="2">
        <v>-2881.15</v>
      </c>
    </row>
    <row r="11" spans="1:7" x14ac:dyDescent="0.3">
      <c r="A11" s="13">
        <v>45358</v>
      </c>
      <c r="B11" s="6" t="s">
        <v>28</v>
      </c>
      <c r="C11" s="6" t="s">
        <v>66</v>
      </c>
      <c r="D11" s="6" t="s">
        <v>50</v>
      </c>
      <c r="E11" s="6" t="s">
        <v>86</v>
      </c>
      <c r="F11" s="1"/>
      <c r="G11" s="2">
        <v>-2736.86</v>
      </c>
    </row>
    <row r="12" spans="1:7" x14ac:dyDescent="0.3">
      <c r="A12" s="13">
        <v>45358</v>
      </c>
      <c r="B12" s="6" t="s">
        <v>28</v>
      </c>
      <c r="C12" s="6" t="s">
        <v>67</v>
      </c>
      <c r="D12" s="6" t="s">
        <v>50</v>
      </c>
      <c r="E12" s="6" t="s">
        <v>86</v>
      </c>
      <c r="F12" s="1"/>
      <c r="G12" s="2">
        <v>-939.18</v>
      </c>
    </row>
    <row r="13" spans="1:7" x14ac:dyDescent="0.3">
      <c r="A13" s="13">
        <v>45358</v>
      </c>
      <c r="B13" s="6" t="s">
        <v>28</v>
      </c>
      <c r="C13" s="6" t="s">
        <v>31</v>
      </c>
      <c r="D13" s="6" t="s">
        <v>50</v>
      </c>
      <c r="E13" s="6" t="s">
        <v>86</v>
      </c>
      <c r="F13" s="1"/>
      <c r="G13" s="2">
        <v>-939.18</v>
      </c>
    </row>
    <row r="14" spans="1:7" x14ac:dyDescent="0.3">
      <c r="A14" s="13">
        <v>45358</v>
      </c>
      <c r="B14" s="6" t="s">
        <v>28</v>
      </c>
      <c r="C14" s="6" t="s">
        <v>38</v>
      </c>
      <c r="D14" s="6" t="s">
        <v>50</v>
      </c>
      <c r="E14" s="6" t="s">
        <v>86</v>
      </c>
      <c r="F14" s="1"/>
      <c r="G14" s="2">
        <v>-1063.26</v>
      </c>
    </row>
    <row r="15" spans="1:7" x14ac:dyDescent="0.3">
      <c r="A15" s="13">
        <v>45358</v>
      </c>
      <c r="B15" s="6" t="s">
        <v>28</v>
      </c>
      <c r="C15" s="6" t="s">
        <v>49</v>
      </c>
      <c r="D15" s="6" t="s">
        <v>50</v>
      </c>
      <c r="E15" s="6" t="s">
        <v>86</v>
      </c>
      <c r="F15" s="1"/>
      <c r="G15" s="2">
        <v>-939.18</v>
      </c>
    </row>
    <row r="16" spans="1:7" x14ac:dyDescent="0.3">
      <c r="A16" s="13">
        <v>45358</v>
      </c>
      <c r="B16" s="6" t="s">
        <v>28</v>
      </c>
      <c r="C16" s="6" t="s">
        <v>40</v>
      </c>
      <c r="D16" s="6" t="s">
        <v>50</v>
      </c>
      <c r="E16" s="6" t="s">
        <v>86</v>
      </c>
      <c r="F16" s="1"/>
      <c r="G16" s="2">
        <v>-939.18</v>
      </c>
    </row>
    <row r="17" spans="1:7" x14ac:dyDescent="0.3">
      <c r="A17" s="13">
        <v>45358</v>
      </c>
      <c r="B17" s="6" t="s">
        <v>68</v>
      </c>
      <c r="C17" s="6" t="s">
        <v>41</v>
      </c>
      <c r="D17" s="6" t="s">
        <v>50</v>
      </c>
      <c r="E17" s="6" t="s">
        <v>61</v>
      </c>
      <c r="F17" s="1"/>
      <c r="G17" s="2">
        <v>-3475.2</v>
      </c>
    </row>
    <row r="18" spans="1:7" x14ac:dyDescent="0.3">
      <c r="A18" s="13">
        <v>45359</v>
      </c>
      <c r="B18" s="6" t="s">
        <v>28</v>
      </c>
      <c r="C18" s="6" t="s">
        <v>29</v>
      </c>
      <c r="D18" s="6" t="s">
        <v>50</v>
      </c>
      <c r="E18" s="6" t="s">
        <v>86</v>
      </c>
      <c r="F18" s="1"/>
      <c r="G18" s="2">
        <v>-7922.08</v>
      </c>
    </row>
    <row r="19" spans="1:7" x14ac:dyDescent="0.3">
      <c r="A19" s="13">
        <v>45359</v>
      </c>
      <c r="B19" s="6" t="s">
        <v>28</v>
      </c>
      <c r="C19" s="6" t="s">
        <v>29</v>
      </c>
      <c r="D19" s="6" t="s">
        <v>51</v>
      </c>
      <c r="E19" s="6" t="s">
        <v>85</v>
      </c>
      <c r="F19" s="1"/>
      <c r="G19" s="2">
        <v>-1793</v>
      </c>
    </row>
    <row r="20" spans="1:7" x14ac:dyDescent="0.3">
      <c r="A20" s="13">
        <v>45359</v>
      </c>
      <c r="B20" s="6" t="s">
        <v>28</v>
      </c>
      <c r="C20" s="6" t="s">
        <v>39</v>
      </c>
      <c r="D20" s="6" t="s">
        <v>50</v>
      </c>
      <c r="E20" s="6" t="s">
        <v>86</v>
      </c>
      <c r="F20" s="1"/>
      <c r="G20" s="2">
        <v>-1300</v>
      </c>
    </row>
    <row r="21" spans="1:7" x14ac:dyDescent="0.3">
      <c r="A21" s="13">
        <v>45359</v>
      </c>
      <c r="B21" s="6" t="s">
        <v>28</v>
      </c>
      <c r="C21" s="6" t="s">
        <v>69</v>
      </c>
      <c r="D21" s="6" t="s">
        <v>50</v>
      </c>
      <c r="E21" s="6" t="s">
        <v>86</v>
      </c>
      <c r="F21" s="1"/>
      <c r="G21" s="2">
        <v>-1300</v>
      </c>
    </row>
    <row r="22" spans="1:7" x14ac:dyDescent="0.3">
      <c r="A22" s="13">
        <v>45362</v>
      </c>
      <c r="B22" s="6" t="s">
        <v>27</v>
      </c>
      <c r="C22" s="6" t="s">
        <v>70</v>
      </c>
      <c r="D22" s="6" t="s">
        <v>51</v>
      </c>
      <c r="E22" s="6" t="s">
        <v>85</v>
      </c>
      <c r="F22" s="1"/>
      <c r="G22" s="2">
        <v>-6362.7</v>
      </c>
    </row>
    <row r="23" spans="1:7" x14ac:dyDescent="0.3">
      <c r="A23" s="13">
        <v>45362</v>
      </c>
      <c r="B23" s="6" t="s">
        <v>27</v>
      </c>
      <c r="C23" s="6" t="s">
        <v>37</v>
      </c>
      <c r="D23" s="6" t="s">
        <v>52</v>
      </c>
      <c r="E23" s="6" t="s">
        <v>53</v>
      </c>
      <c r="F23" s="1"/>
      <c r="G23" s="2">
        <v>-5640</v>
      </c>
    </row>
    <row r="24" spans="1:7" x14ac:dyDescent="0.3">
      <c r="A24" s="13">
        <v>45363</v>
      </c>
      <c r="B24" s="6" t="s">
        <v>48</v>
      </c>
      <c r="C24" s="6" t="s">
        <v>71</v>
      </c>
      <c r="D24" s="6" t="s">
        <v>59</v>
      </c>
      <c r="E24" s="6" t="s">
        <v>87</v>
      </c>
      <c r="F24" s="1"/>
      <c r="G24" s="2">
        <v>-33.299999999999997</v>
      </c>
    </row>
    <row r="25" spans="1:7" x14ac:dyDescent="0.3">
      <c r="A25" s="13">
        <v>45363</v>
      </c>
      <c r="B25" s="6" t="s">
        <v>27</v>
      </c>
      <c r="C25" s="6" t="s">
        <v>72</v>
      </c>
      <c r="D25" s="6" t="s">
        <v>52</v>
      </c>
      <c r="E25" s="6" t="s">
        <v>88</v>
      </c>
      <c r="F25" s="1"/>
      <c r="G25" s="2">
        <v>-1500</v>
      </c>
    </row>
    <row r="26" spans="1:7" x14ac:dyDescent="0.3">
      <c r="A26" s="13">
        <v>45363</v>
      </c>
      <c r="B26" s="6" t="s">
        <v>28</v>
      </c>
      <c r="C26" s="6" t="s">
        <v>73</v>
      </c>
      <c r="D26" s="6" t="s">
        <v>50</v>
      </c>
      <c r="E26" s="6" t="s">
        <v>86</v>
      </c>
      <c r="F26" s="1"/>
      <c r="G26" s="2">
        <v>-280</v>
      </c>
    </row>
    <row r="27" spans="1:7" x14ac:dyDescent="0.3">
      <c r="A27" s="13">
        <v>45363</v>
      </c>
      <c r="B27" s="6" t="s">
        <v>27</v>
      </c>
      <c r="C27" s="6" t="s">
        <v>74</v>
      </c>
      <c r="D27" s="6" t="s">
        <v>50</v>
      </c>
      <c r="E27" s="6" t="s">
        <v>89</v>
      </c>
      <c r="F27" s="1"/>
      <c r="G27" s="2">
        <v>-2800</v>
      </c>
    </row>
    <row r="28" spans="1:7" x14ac:dyDescent="0.3">
      <c r="A28" s="13">
        <v>45364</v>
      </c>
      <c r="B28" s="6" t="s">
        <v>27</v>
      </c>
      <c r="C28" s="6" t="s">
        <v>75</v>
      </c>
      <c r="D28" s="6" t="s">
        <v>52</v>
      </c>
      <c r="E28" s="6" t="s">
        <v>54</v>
      </c>
      <c r="F28" s="1"/>
      <c r="G28" s="2">
        <v>-24853.89</v>
      </c>
    </row>
    <row r="29" spans="1:7" x14ac:dyDescent="0.3">
      <c r="A29" s="13">
        <v>45364</v>
      </c>
      <c r="B29" s="6" t="s">
        <v>27</v>
      </c>
      <c r="C29" s="6" t="s">
        <v>76</v>
      </c>
      <c r="D29" s="6" t="s">
        <v>90</v>
      </c>
      <c r="E29" s="6" t="s">
        <v>91</v>
      </c>
      <c r="F29" s="1"/>
      <c r="G29" s="2">
        <v>-2320</v>
      </c>
    </row>
    <row r="30" spans="1:7" x14ac:dyDescent="0.3">
      <c r="A30" s="13">
        <v>45364</v>
      </c>
      <c r="B30" s="6" t="s">
        <v>27</v>
      </c>
      <c r="C30" s="6" t="s">
        <v>76</v>
      </c>
      <c r="D30" s="6" t="s">
        <v>55</v>
      </c>
      <c r="E30" s="6" t="s">
        <v>56</v>
      </c>
      <c r="F30" s="1"/>
      <c r="G30" s="2">
        <v>-5280</v>
      </c>
    </row>
    <row r="31" spans="1:7" x14ac:dyDescent="0.3">
      <c r="A31" s="13">
        <v>45369</v>
      </c>
      <c r="B31" s="6" t="s">
        <v>27</v>
      </c>
      <c r="C31" s="6" t="s">
        <v>77</v>
      </c>
      <c r="D31" s="6" t="s">
        <v>51</v>
      </c>
      <c r="E31" s="6" t="s">
        <v>85</v>
      </c>
      <c r="F31" s="1"/>
      <c r="G31" s="2">
        <v>-33621</v>
      </c>
    </row>
    <row r="32" spans="1:7" x14ac:dyDescent="0.3">
      <c r="A32" s="13">
        <v>45371</v>
      </c>
      <c r="B32" s="6" t="s">
        <v>27</v>
      </c>
      <c r="C32" s="6" t="s">
        <v>92</v>
      </c>
      <c r="D32" s="6" t="s">
        <v>51</v>
      </c>
      <c r="E32" s="6" t="s">
        <v>93</v>
      </c>
      <c r="F32" s="1"/>
      <c r="G32" s="2">
        <v>-18408.3</v>
      </c>
    </row>
    <row r="33" spans="1:7" x14ac:dyDescent="0.3">
      <c r="A33" s="13">
        <v>45371</v>
      </c>
      <c r="B33" s="6" t="s">
        <v>27</v>
      </c>
      <c r="C33" s="6" t="s">
        <v>78</v>
      </c>
      <c r="D33" s="6" t="s">
        <v>57</v>
      </c>
      <c r="E33" s="6" t="s">
        <v>58</v>
      </c>
      <c r="F33" s="1"/>
      <c r="G33" s="2">
        <v>-6516.3</v>
      </c>
    </row>
    <row r="34" spans="1:7" ht="15" thickBot="1" x14ac:dyDescent="0.35">
      <c r="A34" s="13">
        <v>45371</v>
      </c>
      <c r="B34" s="6" t="s">
        <v>28</v>
      </c>
      <c r="C34" s="6" t="s">
        <v>30</v>
      </c>
      <c r="D34" s="6" t="s">
        <v>50</v>
      </c>
      <c r="E34" s="6" t="s">
        <v>86</v>
      </c>
      <c r="F34" s="1"/>
      <c r="G34" s="2">
        <v>-680</v>
      </c>
    </row>
    <row r="35" spans="1:7" x14ac:dyDescent="0.3">
      <c r="A35" s="16" t="s">
        <v>0</v>
      </c>
      <c r="B35" s="17" t="s">
        <v>1</v>
      </c>
      <c r="C35" s="17" t="s">
        <v>2</v>
      </c>
      <c r="D35" s="17" t="s">
        <v>42</v>
      </c>
      <c r="E35" s="17" t="s">
        <v>43</v>
      </c>
      <c r="F35" s="18" t="s">
        <v>3</v>
      </c>
      <c r="G35" s="19" t="s">
        <v>4</v>
      </c>
    </row>
    <row r="36" spans="1:7" x14ac:dyDescent="0.3">
      <c r="A36" s="13">
        <v>45371</v>
      </c>
      <c r="B36" s="6" t="s">
        <v>28</v>
      </c>
      <c r="C36" s="6" t="s">
        <v>31</v>
      </c>
      <c r="D36" s="6" t="s">
        <v>50</v>
      </c>
      <c r="E36" s="6" t="s">
        <v>86</v>
      </c>
      <c r="F36" s="1"/>
      <c r="G36" s="2">
        <v>-720</v>
      </c>
    </row>
    <row r="37" spans="1:7" x14ac:dyDescent="0.3">
      <c r="A37" s="13">
        <v>45371</v>
      </c>
      <c r="B37" s="6" t="s">
        <v>28</v>
      </c>
      <c r="C37" s="6" t="s">
        <v>49</v>
      </c>
      <c r="D37" s="6" t="s">
        <v>50</v>
      </c>
      <c r="E37" s="6" t="s">
        <v>86</v>
      </c>
      <c r="F37" s="1"/>
      <c r="G37" s="2">
        <v>-720</v>
      </c>
    </row>
    <row r="38" spans="1:7" x14ac:dyDescent="0.3">
      <c r="A38" s="13">
        <v>45371</v>
      </c>
      <c r="B38" s="6" t="s">
        <v>28</v>
      </c>
      <c r="C38" s="6" t="s">
        <v>34</v>
      </c>
      <c r="D38" s="6" t="s">
        <v>50</v>
      </c>
      <c r="E38" s="6" t="s">
        <v>86</v>
      </c>
      <c r="F38" s="1"/>
      <c r="G38" s="2">
        <v>-1000</v>
      </c>
    </row>
    <row r="39" spans="1:7" x14ac:dyDescent="0.3">
      <c r="A39" s="13">
        <v>45371</v>
      </c>
      <c r="B39" s="6" t="s">
        <v>28</v>
      </c>
      <c r="C39" s="6" t="s">
        <v>47</v>
      </c>
      <c r="D39" s="6" t="s">
        <v>50</v>
      </c>
      <c r="E39" s="6" t="s">
        <v>86</v>
      </c>
      <c r="F39" s="1"/>
      <c r="G39" s="2">
        <v>-720</v>
      </c>
    </row>
    <row r="40" spans="1:7" x14ac:dyDescent="0.3">
      <c r="A40" s="13">
        <v>45371</v>
      </c>
      <c r="B40" s="6" t="s">
        <v>28</v>
      </c>
      <c r="C40" s="6" t="s">
        <v>40</v>
      </c>
      <c r="D40" s="6" t="s">
        <v>50</v>
      </c>
      <c r="E40" s="6" t="s">
        <v>86</v>
      </c>
      <c r="F40" s="1"/>
      <c r="G40" s="2">
        <v>-720</v>
      </c>
    </row>
    <row r="41" spans="1:7" x14ac:dyDescent="0.3">
      <c r="A41" s="13">
        <v>45371</v>
      </c>
      <c r="B41" s="6" t="s">
        <v>28</v>
      </c>
      <c r="C41" s="6" t="s">
        <v>32</v>
      </c>
      <c r="D41" s="6" t="s">
        <v>50</v>
      </c>
      <c r="E41" s="6" t="s">
        <v>86</v>
      </c>
      <c r="F41" s="1"/>
      <c r="G41" s="2">
        <v>-720</v>
      </c>
    </row>
    <row r="42" spans="1:7" x14ac:dyDescent="0.3">
      <c r="A42" s="13">
        <v>45371</v>
      </c>
      <c r="B42" s="6" t="s">
        <v>79</v>
      </c>
      <c r="C42" s="6" t="s">
        <v>80</v>
      </c>
      <c r="D42" s="6" t="s">
        <v>50</v>
      </c>
      <c r="E42" s="6" t="s">
        <v>61</v>
      </c>
      <c r="F42" s="1"/>
      <c r="G42" s="2">
        <v>-21516.98</v>
      </c>
    </row>
    <row r="43" spans="1:7" x14ac:dyDescent="0.3">
      <c r="A43" s="13">
        <v>45371</v>
      </c>
      <c r="B43" s="6" t="s">
        <v>28</v>
      </c>
      <c r="C43" s="6" t="s">
        <v>38</v>
      </c>
      <c r="D43" s="6" t="s">
        <v>50</v>
      </c>
      <c r="E43" s="6" t="s">
        <v>86</v>
      </c>
      <c r="F43" s="1"/>
      <c r="G43" s="2">
        <v>-720</v>
      </c>
    </row>
    <row r="44" spans="1:7" x14ac:dyDescent="0.3">
      <c r="A44" s="13">
        <v>45371</v>
      </c>
      <c r="B44" s="6" t="s">
        <v>28</v>
      </c>
      <c r="C44" s="6" t="s">
        <v>29</v>
      </c>
      <c r="D44" s="6" t="s">
        <v>50</v>
      </c>
      <c r="E44" s="6" t="s">
        <v>86</v>
      </c>
      <c r="F44" s="1"/>
      <c r="G44" s="2">
        <v>-3190</v>
      </c>
    </row>
    <row r="45" spans="1:7" x14ac:dyDescent="0.3">
      <c r="A45" s="13">
        <v>45371</v>
      </c>
      <c r="B45" s="6" t="s">
        <v>28</v>
      </c>
      <c r="C45" s="6" t="s">
        <v>33</v>
      </c>
      <c r="D45" s="6" t="s">
        <v>50</v>
      </c>
      <c r="E45" s="6" t="s">
        <v>86</v>
      </c>
      <c r="F45" s="1"/>
      <c r="G45" s="2">
        <v>-1886.91</v>
      </c>
    </row>
    <row r="46" spans="1:7" x14ac:dyDescent="0.3">
      <c r="A46" s="13">
        <v>45371</v>
      </c>
      <c r="B46" s="6" t="s">
        <v>28</v>
      </c>
      <c r="C46" s="6" t="s">
        <v>66</v>
      </c>
      <c r="D46" s="6" t="s">
        <v>50</v>
      </c>
      <c r="E46" s="6" t="s">
        <v>86</v>
      </c>
      <c r="F46" s="1"/>
      <c r="G46" s="2">
        <v>-2217.27</v>
      </c>
    </row>
    <row r="47" spans="1:7" x14ac:dyDescent="0.3">
      <c r="A47" s="13">
        <v>45371</v>
      </c>
      <c r="B47" s="6" t="s">
        <v>28</v>
      </c>
      <c r="C47" s="6" t="s">
        <v>67</v>
      </c>
      <c r="D47" s="6" t="s">
        <v>50</v>
      </c>
      <c r="E47" s="6" t="s">
        <v>86</v>
      </c>
      <c r="F47" s="1"/>
      <c r="G47" s="2">
        <v>-720</v>
      </c>
    </row>
    <row r="48" spans="1:7" x14ac:dyDescent="0.3">
      <c r="A48" s="13">
        <v>45376</v>
      </c>
      <c r="B48" s="6" t="s">
        <v>27</v>
      </c>
      <c r="C48" s="6" t="s">
        <v>81</v>
      </c>
      <c r="D48" s="6" t="s">
        <v>90</v>
      </c>
      <c r="E48" s="6" t="s">
        <v>63</v>
      </c>
      <c r="F48" s="1"/>
      <c r="G48" s="2">
        <v>-450</v>
      </c>
    </row>
    <row r="49" spans="1:7" x14ac:dyDescent="0.3">
      <c r="A49" s="13">
        <v>45377</v>
      </c>
      <c r="B49" s="6" t="s">
        <v>27</v>
      </c>
      <c r="C49" s="6" t="s">
        <v>82</v>
      </c>
      <c r="D49" s="6" t="s">
        <v>90</v>
      </c>
      <c r="E49" s="6" t="s">
        <v>62</v>
      </c>
      <c r="F49" s="1"/>
      <c r="G49" s="2">
        <v>-5000</v>
      </c>
    </row>
    <row r="50" spans="1:7" ht="15" thickBot="1" x14ac:dyDescent="0.35">
      <c r="A50" s="22">
        <v>45377</v>
      </c>
      <c r="B50" s="14" t="s">
        <v>83</v>
      </c>
      <c r="C50" s="14" t="s">
        <v>41</v>
      </c>
      <c r="D50" s="14" t="s">
        <v>50</v>
      </c>
      <c r="E50" s="14" t="s">
        <v>64</v>
      </c>
      <c r="F50" s="15"/>
      <c r="G50" s="23">
        <v>-99.17</v>
      </c>
    </row>
    <row r="51" spans="1:7" ht="15" thickBot="1" x14ac:dyDescent="0.35">
      <c r="C51" s="38" t="s">
        <v>25</v>
      </c>
      <c r="D51" s="39"/>
      <c r="E51" s="20"/>
      <c r="F51" s="21">
        <f>SUM(F4:F48)</f>
        <v>178650</v>
      </c>
      <c r="G51" s="21">
        <f>SUM(G4:G50)</f>
        <v>-179779.06</v>
      </c>
    </row>
    <row r="52" spans="1:7" ht="15.6" thickTop="1" thickBot="1" x14ac:dyDescent="0.35"/>
    <row r="53" spans="1:7" x14ac:dyDescent="0.3">
      <c r="A53" s="33" t="s">
        <v>5</v>
      </c>
      <c r="B53" s="27"/>
      <c r="C53" s="24"/>
      <c r="D53" s="24"/>
      <c r="E53" s="24"/>
      <c r="F53" s="45">
        <v>114284.72</v>
      </c>
      <c r="G53" s="46"/>
    </row>
    <row r="54" spans="1:7" x14ac:dyDescent="0.3">
      <c r="A54" s="34" t="s">
        <v>6</v>
      </c>
      <c r="B54" s="28"/>
      <c r="C54" s="25"/>
      <c r="D54" s="25"/>
      <c r="E54" s="25"/>
      <c r="F54" s="47">
        <v>95126.36</v>
      </c>
      <c r="G54" s="48"/>
    </row>
    <row r="55" spans="1:7" x14ac:dyDescent="0.3">
      <c r="A55" s="35" t="s">
        <v>7</v>
      </c>
      <c r="B55" s="28"/>
      <c r="C55" s="25"/>
      <c r="D55" s="25"/>
      <c r="E55" s="25"/>
      <c r="F55" s="47">
        <v>178650</v>
      </c>
      <c r="G55" s="48"/>
    </row>
    <row r="56" spans="1:7" x14ac:dyDescent="0.3">
      <c r="A56" s="34" t="s">
        <v>8</v>
      </c>
      <c r="B56" s="28"/>
      <c r="C56" s="25"/>
      <c r="D56" s="25"/>
      <c r="E56" s="25"/>
      <c r="F56" s="47">
        <v>0</v>
      </c>
      <c r="G56" s="48"/>
    </row>
    <row r="57" spans="1:7" x14ac:dyDescent="0.3">
      <c r="A57" s="34" t="s">
        <v>9</v>
      </c>
      <c r="B57" s="28"/>
      <c r="C57" s="25"/>
      <c r="D57" s="25"/>
      <c r="E57" s="25"/>
      <c r="F57" s="47">
        <v>0</v>
      </c>
      <c r="G57" s="48"/>
    </row>
    <row r="58" spans="1:7" x14ac:dyDescent="0.3">
      <c r="A58" s="34" t="s">
        <v>10</v>
      </c>
      <c r="B58" s="29"/>
      <c r="C58" s="28"/>
      <c r="D58" s="25"/>
      <c r="E58" s="25"/>
      <c r="F58" s="49">
        <f>SUM(F54:G57)</f>
        <v>273776.36</v>
      </c>
      <c r="G58" s="50"/>
    </row>
    <row r="59" spans="1:7" x14ac:dyDescent="0.3">
      <c r="A59" s="36"/>
      <c r="B59" s="25"/>
      <c r="C59" s="25"/>
      <c r="D59" s="25"/>
      <c r="E59" s="25"/>
      <c r="F59" s="40"/>
      <c r="G59" s="41"/>
    </row>
    <row r="60" spans="1:7" x14ac:dyDescent="0.3">
      <c r="A60" s="34" t="s">
        <v>11</v>
      </c>
      <c r="B60" s="28"/>
      <c r="C60" s="25"/>
      <c r="D60" s="25"/>
      <c r="E60" s="25"/>
      <c r="F60" s="51">
        <v>178476.62</v>
      </c>
      <c r="G60" s="52"/>
    </row>
    <row r="61" spans="1:7" x14ac:dyDescent="0.3">
      <c r="A61" s="34" t="s">
        <v>12</v>
      </c>
      <c r="B61" s="28"/>
      <c r="C61" s="25"/>
      <c r="D61" s="25"/>
      <c r="E61" s="25"/>
      <c r="F61" s="51">
        <v>0</v>
      </c>
      <c r="G61" s="52"/>
    </row>
    <row r="62" spans="1:7" x14ac:dyDescent="0.3">
      <c r="A62" s="34" t="s">
        <v>13</v>
      </c>
      <c r="B62" s="28"/>
      <c r="C62" s="25"/>
      <c r="D62" s="25"/>
      <c r="E62" s="25"/>
      <c r="F62" s="51">
        <v>490.56</v>
      </c>
      <c r="G62" s="52"/>
    </row>
    <row r="63" spans="1:7" x14ac:dyDescent="0.3">
      <c r="A63" s="35" t="s">
        <v>14</v>
      </c>
      <c r="B63" s="29"/>
      <c r="C63" s="28"/>
      <c r="D63" s="25"/>
      <c r="E63" s="25"/>
      <c r="F63" s="42">
        <f>SUM(F60+F61)-F62</f>
        <v>177986.06</v>
      </c>
      <c r="G63" s="43"/>
    </row>
    <row r="64" spans="1:7" x14ac:dyDescent="0.3">
      <c r="A64" s="36"/>
      <c r="B64" s="25"/>
      <c r="C64" s="25"/>
      <c r="D64" s="25"/>
      <c r="E64" s="25"/>
      <c r="F64" s="40"/>
      <c r="G64" s="41"/>
    </row>
    <row r="65" spans="1:7" x14ac:dyDescent="0.3">
      <c r="A65" s="34" t="s">
        <v>15</v>
      </c>
      <c r="B65" s="28"/>
      <c r="C65" s="25"/>
      <c r="D65" s="25"/>
      <c r="E65" s="25"/>
      <c r="F65" s="47">
        <v>0</v>
      </c>
      <c r="G65" s="48"/>
    </row>
    <row r="66" spans="1:7" x14ac:dyDescent="0.3">
      <c r="A66" s="34" t="s">
        <v>16</v>
      </c>
      <c r="B66" s="28"/>
      <c r="C66" s="25"/>
      <c r="D66" s="25"/>
      <c r="E66" s="25"/>
      <c r="F66" s="55">
        <f>SUM(F58-F63)</f>
        <v>95790.299999999988</v>
      </c>
      <c r="G66" s="56"/>
    </row>
    <row r="67" spans="1:7" x14ac:dyDescent="0.3">
      <c r="A67" s="36"/>
      <c r="B67" s="25"/>
      <c r="C67" s="25"/>
      <c r="D67" s="25"/>
      <c r="E67" s="25"/>
      <c r="F67" s="8"/>
      <c r="G67" s="9"/>
    </row>
    <row r="68" spans="1:7" x14ac:dyDescent="0.3">
      <c r="A68" s="34" t="s">
        <v>17</v>
      </c>
      <c r="B68" s="29"/>
      <c r="C68" s="28"/>
      <c r="D68" s="25"/>
      <c r="E68" s="25"/>
      <c r="F68" s="47">
        <v>19158.36</v>
      </c>
      <c r="G68" s="48"/>
    </row>
    <row r="69" spans="1:7" x14ac:dyDescent="0.3">
      <c r="A69" s="34" t="s">
        <v>18</v>
      </c>
      <c r="B69" s="29"/>
      <c r="C69" s="28"/>
      <c r="D69" s="25"/>
      <c r="E69" s="25"/>
      <c r="F69" s="47">
        <v>0</v>
      </c>
      <c r="G69" s="48"/>
    </row>
    <row r="70" spans="1:7" x14ac:dyDescent="0.3">
      <c r="A70" s="34" t="s">
        <v>19</v>
      </c>
      <c r="B70" s="29"/>
      <c r="C70" s="28"/>
      <c r="D70" s="25"/>
      <c r="E70" s="25"/>
      <c r="F70" s="55">
        <f>SUM(F68:G69)</f>
        <v>19158.36</v>
      </c>
      <c r="G70" s="56"/>
    </row>
    <row r="71" spans="1:7" x14ac:dyDescent="0.3">
      <c r="A71" s="34" t="s">
        <v>20</v>
      </c>
      <c r="B71" s="29"/>
      <c r="C71" s="28"/>
      <c r="D71" s="25"/>
      <c r="E71" s="25"/>
      <c r="F71" s="47">
        <v>1793</v>
      </c>
      <c r="G71" s="48"/>
    </row>
    <row r="72" spans="1:7" x14ac:dyDescent="0.3">
      <c r="A72" s="34" t="s">
        <v>21</v>
      </c>
      <c r="B72" s="29"/>
      <c r="C72" s="28"/>
      <c r="D72" s="25"/>
      <c r="E72" s="25"/>
      <c r="F72" s="47">
        <v>17365.36</v>
      </c>
      <c r="G72" s="48"/>
    </row>
    <row r="73" spans="1:7" x14ac:dyDescent="0.3">
      <c r="A73" s="36"/>
      <c r="B73" s="25"/>
      <c r="C73" s="25"/>
      <c r="D73" s="25"/>
      <c r="E73" s="25"/>
      <c r="F73" s="8"/>
      <c r="G73" s="9"/>
    </row>
    <row r="74" spans="1:7" x14ac:dyDescent="0.3">
      <c r="A74" s="34" t="s">
        <v>22</v>
      </c>
      <c r="B74" s="28"/>
      <c r="C74" s="25"/>
      <c r="D74" s="25"/>
      <c r="E74" s="25"/>
      <c r="F74" s="47">
        <f>SUM(F66+F72)</f>
        <v>113155.65999999999</v>
      </c>
      <c r="G74" s="48"/>
    </row>
    <row r="75" spans="1:7" x14ac:dyDescent="0.3">
      <c r="A75" s="34" t="s">
        <v>23</v>
      </c>
      <c r="B75" s="28"/>
      <c r="C75" s="25"/>
      <c r="D75" s="25"/>
      <c r="E75" s="25"/>
      <c r="F75" s="8"/>
      <c r="G75" s="9"/>
    </row>
    <row r="76" spans="1:7" x14ac:dyDescent="0.3">
      <c r="A76" s="36"/>
      <c r="B76" s="25"/>
      <c r="C76" s="25"/>
      <c r="D76" s="25"/>
      <c r="E76" s="25"/>
      <c r="F76" s="8"/>
      <c r="G76" s="9"/>
    </row>
    <row r="77" spans="1:7" ht="15" thickBot="1" x14ac:dyDescent="0.35">
      <c r="A77" s="37" t="s">
        <v>24</v>
      </c>
      <c r="B77" s="30"/>
      <c r="C77" s="31"/>
      <c r="D77" s="26"/>
      <c r="E77" s="26"/>
      <c r="F77" s="53">
        <v>0</v>
      </c>
      <c r="G77" s="54"/>
    </row>
    <row r="82" spans="2:3" x14ac:dyDescent="0.3">
      <c r="B82" s="12"/>
      <c r="C82" s="12"/>
    </row>
    <row r="83" spans="2:3" x14ac:dyDescent="0.3">
      <c r="B83" s="12"/>
      <c r="C83" s="12"/>
    </row>
    <row r="84" spans="2:3" x14ac:dyDescent="0.3">
      <c r="B84" s="12"/>
      <c r="C84" s="12"/>
    </row>
    <row r="85" spans="2:3" x14ac:dyDescent="0.3">
      <c r="C85" s="11" t="s">
        <v>44</v>
      </c>
    </row>
    <row r="86" spans="2:3" x14ac:dyDescent="0.3">
      <c r="C86" s="11" t="s">
        <v>45</v>
      </c>
    </row>
    <row r="87" spans="2:3" x14ac:dyDescent="0.3">
      <c r="C87" s="11" t="s">
        <v>46</v>
      </c>
    </row>
  </sheetData>
  <sheetProtection algorithmName="SHA-512" hashValue="S55on9BMN0ZJFc5VtCsreXSD8r9xLslfRYh48OPIL0ncIiTKfO2nNGsUt9eiPaz1dHNppI7Wv8th6Hg7VZdedw==" saltValue="3y53Isc1SmLugsRp0Yut1A==" spinCount="100000" sheet="1" objects="1" scenarios="1"/>
  <autoFilter ref="A3:G51" xr:uid="{D5DB082B-AF18-4B64-BC5D-FFEE8B7AB112}">
    <sortState xmlns:xlrd2="http://schemas.microsoft.com/office/spreadsheetml/2017/richdata2" ref="A4:G50">
      <sortCondition ref="A3:A50"/>
    </sortState>
  </autoFilter>
  <mergeCells count="23">
    <mergeCell ref="F72:G72"/>
    <mergeCell ref="F74:G74"/>
    <mergeCell ref="F77:G77"/>
    <mergeCell ref="F65:G65"/>
    <mergeCell ref="F66:G66"/>
    <mergeCell ref="F68:G68"/>
    <mergeCell ref="F69:G69"/>
    <mergeCell ref="F70:G70"/>
    <mergeCell ref="F71:G71"/>
    <mergeCell ref="C51:D51"/>
    <mergeCell ref="F64:G64"/>
    <mergeCell ref="F63:G63"/>
    <mergeCell ref="F1:G1"/>
    <mergeCell ref="F53:G53"/>
    <mergeCell ref="F54:G54"/>
    <mergeCell ref="F55:G55"/>
    <mergeCell ref="F56:G56"/>
    <mergeCell ref="F57:G57"/>
    <mergeCell ref="F58:G58"/>
    <mergeCell ref="F60:G60"/>
    <mergeCell ref="F61:G61"/>
    <mergeCell ref="F62:G62"/>
    <mergeCell ref="F59:G59"/>
  </mergeCells>
  <pageMargins left="0.31496062992125984" right="0.11811023622047245" top="1.1811023622047245" bottom="0.78740157480314965" header="0.31496062992125984" footer="0.31496062992125984"/>
  <pageSetup paperSize="9" scale="78" orientation="landscape" r:id="rId1"/>
  <headerFooter>
    <oddHeader xml:space="preserve">&amp;L&amp;G
PROJETO CANIL OURINHOS&amp;CRELATÓRIO DE PRESTAÇAÕ DE CONTAS
ONG PROJETO GAIOLA ABERTA
Rua Nossa Senhora Aparecida, 15 - Centro - CErquilho/SP&amp;R&amp;12Entidade: ONG Projeto Gaiola Aberta
</oddHeader>
    <oddFooter>&amp;LProposta: 0033/2024
Unidade: Secretaria de Meio Ambeinte e Agricultura&amp;RInstrumento: &amp;"-,Negrito"Termo de Colaboração nº 38 - Ano 2023
Aditivos: Aditamento Vigência nº 01</oddFooter>
  </headerFooter>
  <rowBreaks count="2" manualBreakCount="2">
    <brk id="34" max="6" man="1"/>
    <brk id="52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Março 2024</vt:lpstr>
      <vt:lpstr>'Março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AMOROSINI</dc:creator>
  <cp:lastModifiedBy>MAURICIO AMOROSINI</cp:lastModifiedBy>
  <cp:lastPrinted>2025-02-17T20:37:13Z</cp:lastPrinted>
  <dcterms:created xsi:type="dcterms:W3CDTF">2025-02-14T17:08:54Z</dcterms:created>
  <dcterms:modified xsi:type="dcterms:W3CDTF">2025-02-17T20:40:22Z</dcterms:modified>
</cp:coreProperties>
</file>